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<sst xmlns="http://schemas.openxmlformats.org/spreadsheetml/2006/main" count="162" uniqueCount="112">
  <si>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</si>
  <si>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</si>
  <si>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</si>
  <si>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</si>
  <si>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</si>
  <si>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</si>
  <si>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</si>
  <si>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</si>
  <si>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</si>
  <si>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</si>
  <si>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</si>
  <si>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</si>
  <si>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</si>
  <si>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</si>
  <si>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</si>
  <si>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</si>
  <si>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</si>
  <si>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</si>
  <si>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</si>
  <si>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</si>
  <si>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</si>
  <si>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</si>
  <si>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</si>
  <si>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</si>
  <si>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</si>
  <si>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</si>
  <si>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</si>
  <si>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</si>
  <si>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</si>
  <si>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</si>
  <si>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</si>
  <si>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</si>
  <si>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</si>
  <si>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</si>
  <si>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</si>
  <si>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</si>
  <si>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</si>
  <si>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</si>
  <si>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</si>
  <si>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</si>
  <si>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</si>
  <si>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</si>
  <si>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</si>
  <si>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</si>
  <si>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</si>
  <si>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</si>
  <si>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</si>
  <si>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</si>
  <si>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</si>
  <si>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</si>
  <si>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</si>
  <si>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</si>
  <si>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</si>
  <si>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</si>
  <si>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</si>
  <si>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</si>
  <si>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</si>
  <si>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</si>
  <si>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</si>
  <si>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</si>
  <si>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</si>
  <si>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</si>
  <si>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</si>
  <si>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</si>
  <si>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</si>
  <si>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</si>
  <si>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</si>
  <si>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</si>
  <si>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</si>
  <si>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</si>
  <si>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</si>
  <si>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</si>
  <si>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</si>
  <si>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</si>
  <si>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</si>
  <si>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</si>
  <si>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</si>
  <si>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</si>
  <si>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</si>
  <si>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</si>
  <si>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</si>
  <si>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</si>
  <si>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</si>
  <si>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</si>
  <si>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</si>
  <si>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</si>
  <si>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</si>
  <si>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</si>
  <si>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</si>
  <si>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</si>
  <si>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</si>
  <si>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</si>
  <si>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</si>
  <si>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</si>
  <si>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</si>
  <si>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</si>
  <si>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</si>
  <si>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</si>
  <si>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</si>
  <si>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</si>
  <si>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</si>
  <si>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</si>
  <si>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</si>
  <si>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</si>
  <si>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</si>
  <si>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</si>
  <si>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</si>
  <si>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</si>
  <si>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</si>
  <si>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</si>
  <si>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</si>
  <si>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10.04.2017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</si>
</sst>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53340795"/>
        <c:axId val="10305108"/>
      </c:bar3D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5637109"/>
        <c:axId val="29407390"/>
      </c:bar3D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63339919"/>
        <c:axId val="33188360"/>
      </c:bar3D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0259785"/>
        <c:axId val="3902610"/>
      </c:bar3D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35123491"/>
        <c:axId val="47675964"/>
      </c:bar3D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75964"/>
        <c:crosses val="autoZero"/>
        <c:auto val="1"/>
        <c:lblOffset val="100"/>
        <c:tickLblSkip val="2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6430493"/>
        <c:axId val="36547846"/>
      </c:bar3D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60495159"/>
        <c:axId val="7585520"/>
      </c:bar3D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160817"/>
        <c:axId val="10447354"/>
      </c:bar3D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26917323"/>
        <c:axId val="40929316"/>
      </c:bar3D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</f>
        <v>157267.60000000003</v>
      </c>
      <c r="E6" s="3">
        <f>D6/D150*100</f>
        <v>38.64423905292526</v>
      </c>
      <c r="F6" s="3">
        <f>D6/B6*100</f>
        <v>71.33368863891505</v>
      </c>
      <c r="G6" s="3">
        <f aca="true" t="shared" si="0" ref="G6:G43">D6/C6*100</f>
        <v>25.13655734673332</v>
      </c>
      <c r="H6" s="47">
        <f>B6-D6</f>
        <v>63199.899999999965</v>
      </c>
      <c r="I6" s="47">
        <f aca="true" t="shared" si="1" ref="I6:I43">C6-D6</f>
        <v>468385.2999999999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</f>
        <v>53305.2</v>
      </c>
      <c r="E7" s="95">
        <f>D7/D6*100</f>
        <v>33.894584771434154</v>
      </c>
      <c r="F7" s="95">
        <f>D7/B7*100</f>
        <v>71.141516434356</v>
      </c>
      <c r="G7" s="95">
        <f>D7/C7*100</f>
        <v>21.906141545896695</v>
      </c>
      <c r="H7" s="105">
        <f>B7-D7</f>
        <v>21623.199999999997</v>
      </c>
      <c r="I7" s="105">
        <f t="shared" si="1"/>
        <v>190029.3</v>
      </c>
    </row>
    <row r="8" spans="1:9" ht="18">
      <c r="A8" s="23" t="s">
        <v>3</v>
      </c>
      <c r="B8" s="42">
        <f>151038.5+2656.2</f>
        <v>153694.7</v>
      </c>
      <c r="C8" s="43">
        <f>487771.7+47.1</f>
        <v>487818.8</v>
      </c>
      <c r="D8" s="44">
        <f>12945+14658+9353.4+10.2+0.1+7+16015+13071.9+6973.3+1906+3.4+7.6+13882.5+6.6+747.5+21101.8+2656.1+15.6</f>
        <v>113361.00000000001</v>
      </c>
      <c r="E8" s="1">
        <f>D8/D6*100</f>
        <v>72.08159849835566</v>
      </c>
      <c r="F8" s="1">
        <f>D8/B8*100</f>
        <v>73.75726033493673</v>
      </c>
      <c r="G8" s="1">
        <f t="shared" si="0"/>
        <v>23.23834177772567</v>
      </c>
      <c r="H8" s="44">
        <f>B8-D8</f>
        <v>40333.7</v>
      </c>
      <c r="I8" s="44">
        <f t="shared" si="1"/>
        <v>374457.8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</f>
        <v>17.1</v>
      </c>
      <c r="E9" s="12">
        <f>D9/D6*100</f>
        <v>0.010873186848403611</v>
      </c>
      <c r="F9" s="120">
        <f>D9/B9*100</f>
        <v>45.11873350923483</v>
      </c>
      <c r="G9" s="1">
        <f t="shared" si="0"/>
        <v>18.486486486486488</v>
      </c>
      <c r="H9" s="44">
        <f aca="true" t="shared" si="2" ref="H9:H43">B9-D9</f>
        <v>20.799999999999997</v>
      </c>
      <c r="I9" s="44">
        <f t="shared" si="1"/>
        <v>75.4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</f>
        <v>8150.8</v>
      </c>
      <c r="E10" s="1">
        <f>D10/D6*100</f>
        <v>5.182758559296382</v>
      </c>
      <c r="F10" s="1">
        <f aca="true" t="shared" si="3" ref="F10:F41">D10/B10*100</f>
        <v>71.36928007285081</v>
      </c>
      <c r="G10" s="1">
        <f t="shared" si="0"/>
        <v>29.68082588350964</v>
      </c>
      <c r="H10" s="44">
        <f t="shared" si="2"/>
        <v>3269.8</v>
      </c>
      <c r="I10" s="44">
        <f t="shared" si="1"/>
        <v>19310.7</v>
      </c>
    </row>
    <row r="11" spans="1:9" ht="18">
      <c r="A11" s="23" t="s">
        <v>0</v>
      </c>
      <c r="B11" s="42">
        <f>47704.8-2656.2</f>
        <v>45048.600000000006</v>
      </c>
      <c r="C11" s="43">
        <v>80900.5</v>
      </c>
      <c r="D11" s="49">
        <f>143.9+390+0.1+142.7+13.1+169.2+704.4+3378.9+1906.3+468.5+6301.9+20.7+31.8+0.1+3059.4+2301.7+3149.2+438.7+2370.2+711.7+2057.8+893.1+2232.6+125.5</f>
        <v>31011.5</v>
      </c>
      <c r="E11" s="1">
        <f>D11/D6*100</f>
        <v>19.718937657851964</v>
      </c>
      <c r="F11" s="1">
        <f t="shared" si="3"/>
        <v>68.84009713953374</v>
      </c>
      <c r="G11" s="1">
        <f t="shared" si="0"/>
        <v>38.3328904024079</v>
      </c>
      <c r="H11" s="44">
        <f t="shared" si="2"/>
        <v>14037.100000000006</v>
      </c>
      <c r="I11" s="44">
        <f t="shared" si="1"/>
        <v>49889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</f>
        <v>3343</v>
      </c>
      <c r="E12" s="1">
        <f>D12/D6*100</f>
        <v>2.1256762359189043</v>
      </c>
      <c r="F12" s="1">
        <f t="shared" si="3"/>
        <v>70.3049421661409</v>
      </c>
      <c r="G12" s="1">
        <f t="shared" si="0"/>
        <v>23.801386930952482</v>
      </c>
      <c r="H12" s="44">
        <f t="shared" si="2"/>
        <v>1412</v>
      </c>
      <c r="I12" s="44">
        <f t="shared" si="1"/>
        <v>10702.4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1384.200000000019</v>
      </c>
      <c r="E13" s="1">
        <f>D13/D6*100</f>
        <v>0.8801558617286832</v>
      </c>
      <c r="F13" s="1">
        <f t="shared" si="3"/>
        <v>25.118406010126144</v>
      </c>
      <c r="G13" s="1">
        <f t="shared" si="0"/>
        <v>9.026881089329905</v>
      </c>
      <c r="H13" s="44">
        <f t="shared" si="2"/>
        <v>4126.499999999971</v>
      </c>
      <c r="I13" s="44">
        <f t="shared" si="1"/>
        <v>13949.9999999999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</f>
        <v>94810.20000000003</v>
      </c>
      <c r="E18" s="3">
        <f>D18/D150*100</f>
        <v>23.297030243073934</v>
      </c>
      <c r="F18" s="3">
        <f>D18/B18*100</f>
        <v>67.64069248627001</v>
      </c>
      <c r="G18" s="3">
        <f t="shared" si="0"/>
        <v>27.436007622222526</v>
      </c>
      <c r="H18" s="47">
        <f>B18-D18</f>
        <v>45357.19999999997</v>
      </c>
      <c r="I18" s="47">
        <f t="shared" si="1"/>
        <v>250758.29999999993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</f>
        <v>55002.600000000006</v>
      </c>
      <c r="E19" s="95">
        <f>D19/D18*100</f>
        <v>58.0133783073973</v>
      </c>
      <c r="F19" s="95">
        <f t="shared" si="3"/>
        <v>68.1954960863835</v>
      </c>
      <c r="G19" s="95">
        <f t="shared" si="0"/>
        <v>22.965067608050756</v>
      </c>
      <c r="H19" s="105">
        <f t="shared" si="2"/>
        <v>25651.699999999997</v>
      </c>
      <c r="I19" s="105">
        <f t="shared" si="1"/>
        <v>184502.9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94810.20000000003</v>
      </c>
      <c r="E25" s="1">
        <f>D25/D18*100</f>
        <v>100</v>
      </c>
      <c r="F25" s="1">
        <f t="shared" si="3"/>
        <v>67.64069248627001</v>
      </c>
      <c r="G25" s="1">
        <f t="shared" si="0"/>
        <v>27.436007622222526</v>
      </c>
      <c r="H25" s="44">
        <f t="shared" si="2"/>
        <v>45357.19999999997</v>
      </c>
      <c r="I25" s="44">
        <f t="shared" si="1"/>
        <v>250758.29999999993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</f>
        <v>13925.700000000003</v>
      </c>
      <c r="E33" s="3">
        <f>D33/D150*100</f>
        <v>3.4218623529533176</v>
      </c>
      <c r="F33" s="3">
        <f>D33/B33*100</f>
        <v>70.17622543955574</v>
      </c>
      <c r="G33" s="3">
        <f t="shared" si="0"/>
        <v>20.690961661612434</v>
      </c>
      <c r="H33" s="47">
        <f t="shared" si="2"/>
        <v>5918.199999999999</v>
      </c>
      <c r="I33" s="47">
        <f t="shared" si="1"/>
        <v>53377.6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</f>
        <v>11248.1</v>
      </c>
      <c r="E34" s="1">
        <f>D34/D33*100</f>
        <v>80.77224125178626</v>
      </c>
      <c r="F34" s="1">
        <f t="shared" si="3"/>
        <v>74.33614867097559</v>
      </c>
      <c r="G34" s="1">
        <f t="shared" si="0"/>
        <v>20.253745775255286</v>
      </c>
      <c r="H34" s="44">
        <f t="shared" si="2"/>
        <v>3883.2999999999993</v>
      </c>
      <c r="I34" s="44">
        <f t="shared" si="1"/>
        <v>44287.8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</f>
        <v>815.6</v>
      </c>
      <c r="E36" s="1">
        <f>D36/D33*100</f>
        <v>5.856797144847295</v>
      </c>
      <c r="F36" s="1">
        <f t="shared" si="3"/>
        <v>51.28269617706237</v>
      </c>
      <c r="G36" s="1">
        <f t="shared" si="0"/>
        <v>27.69157640987336</v>
      </c>
      <c r="H36" s="44">
        <f t="shared" si="2"/>
        <v>774.8000000000001</v>
      </c>
      <c r="I36" s="44">
        <f t="shared" si="1"/>
        <v>2129.7000000000003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0.1852689631400935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</f>
        <v>15.299999999999999</v>
      </c>
      <c r="E38" s="1">
        <f>D38/D33*100</f>
        <v>0.10986880372261355</v>
      </c>
      <c r="F38" s="1">
        <f t="shared" si="3"/>
        <v>75</v>
      </c>
      <c r="G38" s="1">
        <f t="shared" si="0"/>
        <v>18.935643564356436</v>
      </c>
      <c r="H38" s="44">
        <f t="shared" si="2"/>
        <v>5.1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1820.9000000000024</v>
      </c>
      <c r="E39" s="1">
        <f>D39/D33*100</f>
        <v>13.075823836503744</v>
      </c>
      <c r="F39" s="1">
        <f t="shared" si="3"/>
        <v>61.46082964863137</v>
      </c>
      <c r="G39" s="1">
        <f t="shared" si="0"/>
        <v>23.092629229442522</v>
      </c>
      <c r="H39" s="44">
        <f>B39-D39</f>
        <v>1141.7999999999993</v>
      </c>
      <c r="I39" s="44">
        <f t="shared" si="1"/>
        <v>6064.299999999999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</f>
        <v>549.4</v>
      </c>
      <c r="E43" s="3">
        <f>D43/D150*100</f>
        <v>0.13500012040418452</v>
      </c>
      <c r="F43" s="3">
        <f>D43/B43*100</f>
        <v>76.15747158303299</v>
      </c>
      <c r="G43" s="3">
        <f t="shared" si="0"/>
        <v>34.83609156045907</v>
      </c>
      <c r="H43" s="47">
        <f t="shared" si="2"/>
        <v>172</v>
      </c>
      <c r="I43" s="47">
        <f t="shared" si="1"/>
        <v>1027.6999999999998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</f>
        <v>2918</v>
      </c>
      <c r="E45" s="3">
        <f>D45/D150*100</f>
        <v>0.7170192052046059</v>
      </c>
      <c r="F45" s="3">
        <f>D45/B45*100</f>
        <v>72.39078121511325</v>
      </c>
      <c r="G45" s="3">
        <f aca="true" t="shared" si="4" ref="G45:G76">D45/C45*100</f>
        <v>24.753987105531046</v>
      </c>
      <c r="H45" s="47">
        <f>B45-D45</f>
        <v>1112.9</v>
      </c>
      <c r="I45" s="47">
        <f aca="true" t="shared" si="5" ref="I45:I77">C45-D45</f>
        <v>8870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</f>
        <v>2434.9</v>
      </c>
      <c r="E46" s="1">
        <f>D46/D45*100</f>
        <v>83.44413982179574</v>
      </c>
      <c r="F46" s="1">
        <f aca="true" t="shared" si="6" ref="F46:F74">D46/B46*100</f>
        <v>72.0683123187119</v>
      </c>
      <c r="G46" s="1">
        <f t="shared" si="4"/>
        <v>23.12411559683562</v>
      </c>
      <c r="H46" s="44">
        <f aca="true" t="shared" si="7" ref="H46:H74">B46-D46</f>
        <v>943.6999999999998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0.6271418779986293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</f>
        <v>401.4</v>
      </c>
      <c r="E49" s="1">
        <f>D49/D45*100</f>
        <v>13.75599725839616</v>
      </c>
      <c r="F49" s="1">
        <f t="shared" si="6"/>
        <v>75.80736543909347</v>
      </c>
      <c r="G49" s="1">
        <f t="shared" si="4"/>
        <v>46.39926020113281</v>
      </c>
      <c r="H49" s="44">
        <f t="shared" si="7"/>
        <v>128.10000000000002</v>
      </c>
      <c r="I49" s="44">
        <f t="shared" si="5"/>
        <v>463.70000000000005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63.399999999999935</v>
      </c>
      <c r="E50" s="1">
        <f>D50/D45*100</f>
        <v>2.1727210418094565</v>
      </c>
      <c r="F50" s="1">
        <f t="shared" si="6"/>
        <v>64.95901639344244</v>
      </c>
      <c r="G50" s="1">
        <f t="shared" si="4"/>
        <v>19.9685039370079</v>
      </c>
      <c r="H50" s="44">
        <f t="shared" si="7"/>
        <v>34.200000000000244</v>
      </c>
      <c r="I50" s="44">
        <f t="shared" si="5"/>
        <v>254.09999999999934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</f>
        <v>5674.400000000001</v>
      </c>
      <c r="E51" s="3">
        <f>D51/D150*100</f>
        <v>1.394329601786503</v>
      </c>
      <c r="F51" s="3">
        <f>D51/B51*100</f>
        <v>64.67363430173585</v>
      </c>
      <c r="G51" s="3">
        <f t="shared" si="4"/>
        <v>21.943871888377995</v>
      </c>
      <c r="H51" s="47">
        <f>B51-D51</f>
        <v>3099.499999999999</v>
      </c>
      <c r="I51" s="47">
        <f t="shared" si="5"/>
        <v>20184.3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</f>
        <v>3407.2</v>
      </c>
      <c r="E52" s="1">
        <f>D52/D51*100</f>
        <v>60.04511490201606</v>
      </c>
      <c r="F52" s="1">
        <f t="shared" si="6"/>
        <v>72.34738294935768</v>
      </c>
      <c r="G52" s="1">
        <f t="shared" si="4"/>
        <v>21.045349541069065</v>
      </c>
      <c r="H52" s="44">
        <f t="shared" si="7"/>
        <v>1302.3000000000002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</f>
        <v>146</v>
      </c>
      <c r="E54" s="1">
        <f>D54/D51*100</f>
        <v>2.5729592556041165</v>
      </c>
      <c r="F54" s="1">
        <f t="shared" si="6"/>
        <v>52.42369838420108</v>
      </c>
      <c r="G54" s="1">
        <f t="shared" si="4"/>
        <v>18.0202419155764</v>
      </c>
      <c r="H54" s="44">
        <f t="shared" si="7"/>
        <v>132.5</v>
      </c>
      <c r="I54" s="44">
        <f t="shared" si="5"/>
        <v>664.2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</f>
        <v>337.90000000000003</v>
      </c>
      <c r="E55" s="1">
        <f>D55/D51*100</f>
        <v>5.954814605949528</v>
      </c>
      <c r="F55" s="1">
        <f t="shared" si="6"/>
        <v>54.72951085195984</v>
      </c>
      <c r="G55" s="1">
        <f t="shared" si="4"/>
        <v>32.22699093943729</v>
      </c>
      <c r="H55" s="44">
        <f t="shared" si="7"/>
        <v>279.49999999999994</v>
      </c>
      <c r="I55" s="44">
        <f t="shared" si="5"/>
        <v>710.5999999999999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2.114761032003383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1663.3000000000006</v>
      </c>
      <c r="E57" s="1">
        <f>D57/D51*100</f>
        <v>29.312350204426906</v>
      </c>
      <c r="F57" s="1">
        <f t="shared" si="6"/>
        <v>55.52662326823572</v>
      </c>
      <c r="G57" s="1">
        <f t="shared" si="4"/>
        <v>22.852863992965393</v>
      </c>
      <c r="H57" s="44">
        <f>B57-D57</f>
        <v>1332.199999999999</v>
      </c>
      <c r="I57" s="44">
        <f>C57-D57</f>
        <v>5615.000000000002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</f>
        <v>715.8000000000001</v>
      </c>
      <c r="E59" s="3">
        <f>D59/D150*100</f>
        <v>0.17588839858994412</v>
      </c>
      <c r="F59" s="3">
        <f>D59/B59*100</f>
        <v>51.06291910400914</v>
      </c>
      <c r="G59" s="3">
        <f t="shared" si="4"/>
        <v>8.897894239614152</v>
      </c>
      <c r="H59" s="47">
        <f>B59-D59</f>
        <v>685.9999999999999</v>
      </c>
      <c r="I59" s="47">
        <f t="shared" si="5"/>
        <v>7328.8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</f>
        <v>602.9</v>
      </c>
      <c r="E60" s="1">
        <f>D60/D59*100</f>
        <v>84.22743783179658</v>
      </c>
      <c r="F60" s="1">
        <f t="shared" si="6"/>
        <v>63.94781501909207</v>
      </c>
      <c r="G60" s="1">
        <f t="shared" si="4"/>
        <v>20.78750474088887</v>
      </c>
      <c r="H60" s="44">
        <f t="shared" si="7"/>
        <v>339.9</v>
      </c>
      <c r="I60" s="44">
        <f t="shared" si="5"/>
        <v>2297.4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</f>
        <v>107.5</v>
      </c>
      <c r="E62" s="1">
        <f>D62/D59*100</f>
        <v>15.018161497625032</v>
      </c>
      <c r="F62" s="1">
        <f t="shared" si="6"/>
        <v>46.37618636755823</v>
      </c>
      <c r="G62" s="1">
        <f t="shared" si="4"/>
        <v>23.79371403275786</v>
      </c>
      <c r="H62" s="44">
        <f t="shared" si="7"/>
        <v>124.30000000000001</v>
      </c>
      <c r="I62" s="44">
        <f t="shared" si="5"/>
        <v>344.3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5.400000000000091</v>
      </c>
      <c r="E64" s="1">
        <f>D64/D59*100</f>
        <v>0.7544006705783866</v>
      </c>
      <c r="F64" s="1">
        <f t="shared" si="6"/>
        <v>2.376760563380322</v>
      </c>
      <c r="G64" s="1">
        <f t="shared" si="4"/>
        <v>0.8329477093938131</v>
      </c>
      <c r="H64" s="44">
        <f t="shared" si="7"/>
        <v>221.7999999999999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216.79999999999995</v>
      </c>
      <c r="E69" s="35">
        <f>D69/D150*100</f>
        <v>0.0532727085977925</v>
      </c>
      <c r="F69" s="3">
        <f>D69/B69*100</f>
        <v>66.34026927784576</v>
      </c>
      <c r="G69" s="3">
        <f t="shared" si="4"/>
        <v>44.45355751486568</v>
      </c>
      <c r="H69" s="47">
        <f>B69-D69</f>
        <v>110.00000000000006</v>
      </c>
      <c r="I69" s="47">
        <f t="shared" si="5"/>
        <v>270.9000000000001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</f>
        <v>210.29999999999995</v>
      </c>
      <c r="E70" s="1">
        <f>D70/D69*100</f>
        <v>97.00184501845018</v>
      </c>
      <c r="F70" s="1">
        <f t="shared" si="6"/>
        <v>73.40314136125653</v>
      </c>
      <c r="G70" s="1">
        <f t="shared" si="4"/>
        <v>72.76816608996538</v>
      </c>
      <c r="H70" s="44">
        <f t="shared" si="7"/>
        <v>76.20000000000005</v>
      </c>
      <c r="I70" s="44">
        <f t="shared" si="5"/>
        <v>78.70000000000005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3.0908226343319076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</f>
        <v>22148.6</v>
      </c>
      <c r="E90" s="3">
        <f>D90/D150*100</f>
        <v>5.442416575872081</v>
      </c>
      <c r="F90" s="3">
        <f aca="true" t="shared" si="10" ref="F90:F96">D90/B90*100</f>
        <v>40.15992457072401</v>
      </c>
      <c r="G90" s="3">
        <f t="shared" si="8"/>
        <v>14.021651050898962</v>
      </c>
      <c r="H90" s="47">
        <f aca="true" t="shared" si="11" ref="H90:H96">B90-D90</f>
        <v>33002.4</v>
      </c>
      <c r="I90" s="47">
        <f t="shared" si="9"/>
        <v>135811.4</v>
      </c>
    </row>
    <row r="91" spans="1:9" ht="18">
      <c r="A91" s="23" t="s">
        <v>3</v>
      </c>
      <c r="B91" s="42">
        <f>50590.6+67.7-1.2</f>
        <v>50657.1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</f>
        <v>19595.5</v>
      </c>
      <c r="E91" s="1">
        <f>D91/D90*100</f>
        <v>88.47286058712514</v>
      </c>
      <c r="F91" s="1">
        <f t="shared" si="10"/>
        <v>38.68263283922688</v>
      </c>
      <c r="G91" s="1">
        <f t="shared" si="8"/>
        <v>13.21821402504752</v>
      </c>
      <c r="H91" s="44">
        <f t="shared" si="11"/>
        <v>31061.6</v>
      </c>
      <c r="I91" s="44">
        <f t="shared" si="9"/>
        <v>128650.70000000001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4.537532846319858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2982.4000000000015</v>
      </c>
      <c r="C94" s="43">
        <f>C90-C91-C92-C93</f>
        <v>7093.199999999988</v>
      </c>
      <c r="D94" s="43">
        <f>D90-D91-D92-D93</f>
        <v>1548.0999999999985</v>
      </c>
      <c r="E94" s="1">
        <f>D94/D90*100</f>
        <v>6.98960656655499</v>
      </c>
      <c r="F94" s="1">
        <f t="shared" si="10"/>
        <v>51.90785944206001</v>
      </c>
      <c r="G94" s="1">
        <f>D94/C94*100</f>
        <v>21.8251282918852</v>
      </c>
      <c r="H94" s="44">
        <f t="shared" si="11"/>
        <v>1434.300000000003</v>
      </c>
      <c r="I94" s="44">
        <f>C94-D94</f>
        <v>5545.099999999989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</f>
        <v>17830.6</v>
      </c>
      <c r="E95" s="107">
        <f>D95/D150*100</f>
        <v>4.381385414777672</v>
      </c>
      <c r="F95" s="110">
        <f t="shared" si="10"/>
        <v>74.49468151775194</v>
      </c>
      <c r="G95" s="106">
        <f>D95/C95*100</f>
        <v>29.776972470169756</v>
      </c>
      <c r="H95" s="112">
        <f t="shared" si="11"/>
        <v>6104.800000000003</v>
      </c>
      <c r="I95" s="122">
        <f>C95-D95</f>
        <v>42049.9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</f>
        <v>3306.7</v>
      </c>
      <c r="E96" s="117">
        <f>D96/D95*100</f>
        <v>18.5450854149608</v>
      </c>
      <c r="F96" s="118">
        <f t="shared" si="10"/>
        <v>91.86043281384559</v>
      </c>
      <c r="G96" s="119">
        <f>D96/C96*100</f>
        <v>31.412205038568224</v>
      </c>
      <c r="H96" s="123">
        <f t="shared" si="11"/>
        <v>293</v>
      </c>
      <c r="I96" s="124">
        <f>C96-D96</f>
        <v>7220.099999999999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</f>
        <v>2800.2</v>
      </c>
      <c r="E102" s="19">
        <f>D102/D150*100</f>
        <v>0.6880730563447351</v>
      </c>
      <c r="F102" s="19">
        <f>D102/B102*100</f>
        <v>60.65502750942251</v>
      </c>
      <c r="G102" s="19">
        <f aca="true" t="shared" si="12" ref="G102:G148">D102/C102*100</f>
        <v>22.05246536828924</v>
      </c>
      <c r="H102" s="79">
        <f aca="true" t="shared" si="13" ref="H102:H107">B102-D102</f>
        <v>1816.4000000000005</v>
      </c>
      <c r="I102" s="79">
        <f aca="true" t="shared" si="14" ref="I102:I148">C102-D102</f>
        <v>9897.7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</f>
        <v>17.3</v>
      </c>
      <c r="E103" s="83">
        <f>D103/D102*100</f>
        <v>0.617813013356189</v>
      </c>
      <c r="F103" s="1">
        <f>D103/B103*100</f>
        <v>24.400564174894214</v>
      </c>
      <c r="G103" s="83">
        <f>D103/C103*100</f>
        <v>6.676958703203397</v>
      </c>
      <c r="H103" s="87">
        <f t="shared" si="13"/>
        <v>53.60000000000001</v>
      </c>
      <c r="I103" s="87">
        <f t="shared" si="14"/>
        <v>241.8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139.3+4+202+15.3-0.1+4+25.4+141.4+9.8+31.2+1.1+390.1+50+2+0.1+51.6+111.9+69.9+132+193.8+143.3+175.1+39.1+393+24.9+117</f>
        <v>2467.2000000000003</v>
      </c>
      <c r="E104" s="1">
        <f>D104/D102*100</f>
        <v>88.10799228626529</v>
      </c>
      <c r="F104" s="1">
        <f aca="true" t="shared" si="15" ref="F104:F148">D104/B104*100</f>
        <v>64.12142318787848</v>
      </c>
      <c r="G104" s="1">
        <f t="shared" si="12"/>
        <v>23.67867939920342</v>
      </c>
      <c r="H104" s="44">
        <f t="shared" si="13"/>
        <v>1380.4999999999995</v>
      </c>
      <c r="I104" s="44">
        <f t="shared" si="14"/>
        <v>7952.299999999999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315.69999999999936</v>
      </c>
      <c r="E106" s="84">
        <f>D106/D102*100</f>
        <v>11.274194700378521</v>
      </c>
      <c r="F106" s="84">
        <f t="shared" si="15"/>
        <v>45.229226361031365</v>
      </c>
      <c r="G106" s="84">
        <f t="shared" si="12"/>
        <v>15.63413063933042</v>
      </c>
      <c r="H106" s="124">
        <f>B106-D106</f>
        <v>382.30000000000155</v>
      </c>
      <c r="I106" s="124">
        <f t="shared" si="14"/>
        <v>1703.6000000000017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88105.30000000002</v>
      </c>
      <c r="E107" s="82">
        <f>D107/D150*100</f>
        <v>21.64948326946997</v>
      </c>
      <c r="F107" s="82">
        <f>D107/B107*100</f>
        <v>72.81080741584289</v>
      </c>
      <c r="G107" s="82">
        <f t="shared" si="12"/>
        <v>15.932904985198308</v>
      </c>
      <c r="H107" s="81">
        <f t="shared" si="13"/>
        <v>32900.49999999997</v>
      </c>
      <c r="I107" s="81">
        <f t="shared" si="14"/>
        <v>464871.69999999984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</f>
        <v>679.3000000000001</v>
      </c>
      <c r="E108" s="6">
        <f>D108/D107*100</f>
        <v>0.7710092355397461</v>
      </c>
      <c r="F108" s="6">
        <f t="shared" si="15"/>
        <v>36.98078284065545</v>
      </c>
      <c r="G108" s="6">
        <f t="shared" si="12"/>
        <v>16.58609239183514</v>
      </c>
      <c r="H108" s="61">
        <f aca="true" t="shared" si="16" ref="H108:H148">B108-D108</f>
        <v>1157.6</v>
      </c>
      <c r="I108" s="61">
        <f t="shared" si="14"/>
        <v>3416.2999999999997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65.53805387899308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</f>
        <v>11.8</v>
      </c>
      <c r="E110" s="6">
        <f>D110/D107*100</f>
        <v>0.013393064889399387</v>
      </c>
      <c r="F110" s="6">
        <f>D110/B110*100</f>
        <v>2.6356935447844543</v>
      </c>
      <c r="G110" s="6">
        <f t="shared" si="12"/>
        <v>1.00391356134082</v>
      </c>
      <c r="H110" s="61">
        <f t="shared" si="16"/>
        <v>435.9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</f>
        <v>729.9000000000001</v>
      </c>
      <c r="E114" s="6">
        <f>D114/D107*100</f>
        <v>0.8284405137942893</v>
      </c>
      <c r="F114" s="6">
        <f t="shared" si="15"/>
        <v>65.63258699757218</v>
      </c>
      <c r="G114" s="6">
        <f t="shared" si="12"/>
        <v>25.036015641078414</v>
      </c>
      <c r="H114" s="61">
        <f t="shared" si="16"/>
        <v>382.1999999999998</v>
      </c>
      <c r="I114" s="61">
        <f t="shared" si="14"/>
        <v>2185.5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</f>
        <v>140.00000000000003</v>
      </c>
      <c r="E118" s="6">
        <f>D118/D107*100</f>
        <v>0.15890076987423005</v>
      </c>
      <c r="F118" s="6">
        <f t="shared" si="15"/>
        <v>77.43362831858408</v>
      </c>
      <c r="G118" s="6">
        <f t="shared" si="12"/>
        <v>33.112582781456965</v>
      </c>
      <c r="H118" s="61">
        <f t="shared" si="16"/>
        <v>40.79999999999998</v>
      </c>
      <c r="I118" s="61">
        <f t="shared" si="14"/>
        <v>282.79999999999995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83.64285714285712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11.485007144859614</v>
      </c>
      <c r="F124" s="6">
        <f t="shared" si="15"/>
        <v>68.87306783917887</v>
      </c>
      <c r="G124" s="6">
        <f t="shared" si="12"/>
        <v>23.251683172867022</v>
      </c>
      <c r="H124" s="61">
        <f t="shared" si="16"/>
        <v>4573.200000000001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0.011350054991016429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0.14108118353833418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0.016003577537333166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0.5+1.3+15.9+33.5+3+0.6+15.2+1.3+36.5+1.9+0.3</f>
        <v>110</v>
      </c>
      <c r="E136" s="17">
        <f>D136/D107*100</f>
        <v>0.12485060490118072</v>
      </c>
      <c r="F136" s="6">
        <f t="shared" si="15"/>
        <v>59.97818974918211</v>
      </c>
      <c r="G136" s="6">
        <f>D136/C136*100</f>
        <v>28.856243441762857</v>
      </c>
      <c r="H136" s="61">
        <f t="shared" si="16"/>
        <v>73.4</v>
      </c>
      <c r="I136" s="61">
        <f t="shared" si="14"/>
        <v>271.2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15.9+33.5+15.2+36.5+0.3</f>
        <v>101.39999999999999</v>
      </c>
      <c r="E137" s="1">
        <f>D137/D136*100</f>
        <v>92.18181818181817</v>
      </c>
      <c r="F137" s="1">
        <f t="shared" si="15"/>
        <v>66.88654353562005</v>
      </c>
      <c r="G137" s="1">
        <f>D137/C137*100</f>
        <v>33.1264292714799</v>
      </c>
      <c r="H137" s="44">
        <f t="shared" si="16"/>
        <v>50.2</v>
      </c>
      <c r="I137" s="44">
        <f t="shared" si="14"/>
        <v>204.70000000000005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</f>
        <v>299.70000000000005</v>
      </c>
      <c r="E138" s="17">
        <f>D138/D107*100</f>
        <v>0.3401611480807624</v>
      </c>
      <c r="F138" s="6">
        <f t="shared" si="15"/>
        <v>62.98865069356874</v>
      </c>
      <c r="G138" s="6">
        <f t="shared" si="12"/>
        <v>21.446972949763847</v>
      </c>
      <c r="H138" s="61">
        <f t="shared" si="16"/>
        <v>176.09999999999997</v>
      </c>
      <c r="I138" s="61">
        <f t="shared" si="14"/>
        <v>1097.7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</f>
        <v>259.09999999999997</v>
      </c>
      <c r="E139" s="1">
        <f>D139/D138*100</f>
        <v>86.45311978645309</v>
      </c>
      <c r="F139" s="1">
        <f aca="true" t="shared" si="17" ref="F139:F147">D139/B139*100</f>
        <v>74.47542397240586</v>
      </c>
      <c r="G139" s="1">
        <f t="shared" si="12"/>
        <v>24.362952515279733</v>
      </c>
      <c r="H139" s="44">
        <f t="shared" si="16"/>
        <v>88.80000000000001</v>
      </c>
      <c r="I139" s="44">
        <f t="shared" si="14"/>
        <v>804.4000000000001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</f>
        <v>12.7</v>
      </c>
      <c r="E140" s="1">
        <f>D140/D138*100</f>
        <v>4.23757090423757</v>
      </c>
      <c r="F140" s="1">
        <f t="shared" si="17"/>
        <v>53.58649789029536</v>
      </c>
      <c r="G140" s="1">
        <f>D140/C140*100</f>
        <v>33.86666666666667</v>
      </c>
      <c r="H140" s="44">
        <f t="shared" si="16"/>
        <v>11</v>
      </c>
      <c r="I140" s="44">
        <f t="shared" si="14"/>
        <v>24.8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</f>
        <v>19928.4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2189.1+2579.7+68.9+525.7+232.8+205.1+14+182+44.6+100.3+189.9+11.2+127+188.8+69.4+131.7+84.3+48.1+145.2+164.4+282.5+2057+0.1+4.7+884.5+257+126.5+89.5</f>
        <v>11004</v>
      </c>
      <c r="E143" s="17">
        <f>D143/D107*100</f>
        <v>12.48960051211448</v>
      </c>
      <c r="F143" s="99">
        <f t="shared" si="17"/>
        <v>55.217679291864876</v>
      </c>
      <c r="G143" s="6">
        <f t="shared" si="12"/>
        <v>16.770044348263408</v>
      </c>
      <c r="H143" s="61">
        <f t="shared" si="16"/>
        <v>8924.400000000001</v>
      </c>
      <c r="I143" s="61">
        <f t="shared" si="14"/>
        <v>54613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0.021792105582751544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1601.8+39.7+92.5+565.2+121.3+853.6</f>
        <v>3274.1</v>
      </c>
      <c r="E146" s="17">
        <f>D146/D107*100</f>
        <v>3.716121504608689</v>
      </c>
      <c r="F146" s="99">
        <f t="shared" si="17"/>
        <v>82.86343389350071</v>
      </c>
      <c r="G146" s="6">
        <f t="shared" si="12"/>
        <v>31.031770102741024</v>
      </c>
      <c r="H146" s="61">
        <f t="shared" si="16"/>
        <v>677.0999999999999</v>
      </c>
      <c r="I146" s="61">
        <f t="shared" si="14"/>
        <v>7276.699999999999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</f>
        <v>67007.8</v>
      </c>
      <c r="C147" s="53">
        <f>376354.8-1000+14285.9-198-200-300</f>
        <v>388942.7</v>
      </c>
      <c r="D147" s="76">
        <f>4905.7+9487.9+9000+1500+6413+155.4+2591.5+899.7+3383.3+1969.5+5413.3+1388+616.4+1163.1+2765.5+2546.4</f>
        <v>54198.700000000004</v>
      </c>
      <c r="E147" s="17">
        <f>D147/D107*100</f>
        <v>61.515822544160216</v>
      </c>
      <c r="F147" s="6">
        <f t="shared" si="17"/>
        <v>80.88416572399034</v>
      </c>
      <c r="G147" s="6">
        <f t="shared" si="12"/>
        <v>13.934880382123128</v>
      </c>
      <c r="H147" s="61">
        <f t="shared" si="16"/>
        <v>12809.099999999999</v>
      </c>
      <c r="I147" s="61">
        <f t="shared" si="14"/>
        <v>334744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</f>
        <v>7371.3</v>
      </c>
      <c r="E148" s="17">
        <f>D148/D107*100</f>
        <v>8.36646603552794</v>
      </c>
      <c r="F148" s="6">
        <f t="shared" si="15"/>
        <v>75</v>
      </c>
      <c r="G148" s="6">
        <f t="shared" si="12"/>
        <v>25</v>
      </c>
      <c r="H148" s="61">
        <f t="shared" si="16"/>
        <v>2457.0999999999995</v>
      </c>
      <c r="I148" s="61">
        <f t="shared" si="14"/>
        <v>22113.9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91671.70000000001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406962.6000000001</v>
      </c>
      <c r="E150" s="31">
        <v>100</v>
      </c>
      <c r="F150" s="3">
        <f>D150/B150*100</f>
        <v>67.41410992690281</v>
      </c>
      <c r="G150" s="3">
        <f aca="true" t="shared" si="18" ref="G150:G156">D150/C150*100</f>
        <v>21.650445428362314</v>
      </c>
      <c r="H150" s="47">
        <f aca="true" t="shared" si="19" ref="H150:H156">B150-D150</f>
        <v>196713.09999999998</v>
      </c>
      <c r="I150" s="47">
        <f aca="true" t="shared" si="20" ref="I150:I156">C150-D150</f>
        <v>1472733.5999999996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229089.1</v>
      </c>
      <c r="C151" s="60">
        <f>C8+C20+C34+C52+C60+C91+C115+C119+C46+C139+C131+C103</f>
        <v>722894.7</v>
      </c>
      <c r="D151" s="60">
        <f>D8+D20+D34+D52+D60+D91+D115+D119+D46+D139+D131+D103</f>
        <v>151043.1</v>
      </c>
      <c r="E151" s="6">
        <f>D151/D150*100</f>
        <v>37.11473732475662</v>
      </c>
      <c r="F151" s="6">
        <f aca="true" t="shared" si="21" ref="F151:F156">D151/B151*100</f>
        <v>65.93203255851108</v>
      </c>
      <c r="G151" s="6">
        <f t="shared" si="18"/>
        <v>20.894204923621658</v>
      </c>
      <c r="H151" s="61">
        <f t="shared" si="19"/>
        <v>78046</v>
      </c>
      <c r="I151" s="72">
        <f t="shared" si="20"/>
        <v>571851.6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54597.600000000006</v>
      </c>
      <c r="C152" s="61">
        <f>C11+C23+C36+C55+C62+C92+C49+C140+C109+C112+C96+C137</f>
        <v>102336.00000000003</v>
      </c>
      <c r="D152" s="61">
        <f>D11+D23+D36+D55+D62+D92+D49+D140+D109+D112+D96+D137</f>
        <v>37544.899999999994</v>
      </c>
      <c r="E152" s="6">
        <f>D152/D150*100</f>
        <v>9.225638916205073</v>
      </c>
      <c r="F152" s="6">
        <f t="shared" si="21"/>
        <v>68.76657582018255</v>
      </c>
      <c r="G152" s="6">
        <f t="shared" si="18"/>
        <v>36.687871325828624</v>
      </c>
      <c r="H152" s="61">
        <f t="shared" si="19"/>
        <v>17052.70000000001</v>
      </c>
      <c r="I152" s="72">
        <f t="shared" si="20"/>
        <v>64791.100000000035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8315.099999999999</v>
      </c>
      <c r="E153" s="6">
        <f>D153/D150*100</f>
        <v>2.0432098674423638</v>
      </c>
      <c r="F153" s="6">
        <f t="shared" si="21"/>
        <v>70.92677101548172</v>
      </c>
      <c r="G153" s="6">
        <f t="shared" si="18"/>
        <v>28.989544365846086</v>
      </c>
      <c r="H153" s="61">
        <f t="shared" si="19"/>
        <v>3408.4000000000015</v>
      </c>
      <c r="I153" s="72">
        <f t="shared" si="20"/>
        <v>20368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5964.700000000001</v>
      </c>
      <c r="E154" s="6">
        <f>D154/D150*100</f>
        <v>1.4656629380685102</v>
      </c>
      <c r="F154" s="6">
        <f t="shared" si="21"/>
        <v>66.93111303118373</v>
      </c>
      <c r="G154" s="6">
        <f t="shared" si="18"/>
        <v>20.405182116429994</v>
      </c>
      <c r="H154" s="61">
        <f t="shared" si="19"/>
        <v>2947</v>
      </c>
      <c r="I154" s="72">
        <f t="shared" si="20"/>
        <v>23266.6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17.1</v>
      </c>
      <c r="E155" s="6">
        <f>D155/D150*100</f>
        <v>0.004201860318368321</v>
      </c>
      <c r="F155" s="6">
        <f t="shared" si="21"/>
        <v>44.186046511627914</v>
      </c>
      <c r="G155" s="6">
        <f t="shared" si="18"/>
        <v>9.149277688603531</v>
      </c>
      <c r="H155" s="61">
        <f t="shared" si="19"/>
        <v>21.599999999999994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299315.1000000001</v>
      </c>
      <c r="C156" s="78">
        <f>C150-C151-C152-C153-C154-C155</f>
        <v>996364.1999999997</v>
      </c>
      <c r="D156" s="78">
        <f>D150-D151-D152-D153-D154-D155</f>
        <v>204077.70000000007</v>
      </c>
      <c r="E156" s="36">
        <f>D156/D150*100</f>
        <v>50.14654909320906</v>
      </c>
      <c r="F156" s="36">
        <f t="shared" si="21"/>
        <v>68.18155849805106</v>
      </c>
      <c r="G156" s="36">
        <f t="shared" si="18"/>
        <v>20.48223932574054</v>
      </c>
      <c r="H156" s="127">
        <f t="shared" si="19"/>
        <v>95237.40000000002</v>
      </c>
      <c r="I156" s="127">
        <f t="shared" si="20"/>
        <v>792286.4999999997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406962.6000000001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406962.6000000001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2017-04-10T05:08:34Z</dcterms:modified>
  <cp:category/>
  <cp:version/>
  <cp:contentType/>
  <cp:contentStatus/>
</cp:coreProperties>
</file>